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<sst xmlns="http://schemas.openxmlformats.org/spreadsheetml/2006/main" count="117" uniqueCount="113">
  <si>
    <t>Доходы:</t>
  </si>
  <si>
    <t>начисления за нежилые помещения, провайдеров и прочее</t>
  </si>
  <si>
    <t>Итого:</t>
  </si>
  <si>
    <t>Расходы:</t>
  </si>
  <si>
    <t>фонд оплаты труда, в т.ч. НДФЛ:</t>
  </si>
  <si>
    <t>премиальный фонд, в т.ч. НДФЛ:</t>
  </si>
  <si>
    <t>договора оказания услуг (физ.лица), в т.ч. НДФЛ</t>
  </si>
  <si>
    <t>налоги при УСН (доходы-расходы 15 %)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</si>
  <si>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</si>
  <si>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</si>
  <si>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</si>
  <si>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</si>
  <si>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</si>
  <si>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Благоустройство дворовой территории.</t>
  </si>
  <si>
    <t>6</t>
  </si>
  <si>
    <t>Непредвиденные расходы</t>
  </si>
  <si>
    <t>Главный бухгалтер</t>
  </si>
  <si>
    <t>Приобретение огнетушителей</t>
  </si>
  <si>
    <t>Покраска мусорных контейнеров</t>
  </si>
  <si>
    <t>Проведение праздника двора: к Дню защиты детей, 1 сентября, к Новому году</t>
  </si>
  <si>
    <t>Покупка рассады цветов, саженцев деревьев, кустарников, материалы для ухода за зелеными насаждениями</t>
  </si>
  <si>
    <t>На месяц, руб.</t>
  </si>
  <si>
    <t>На год, руб.</t>
  </si>
  <si>
    <t>связь</t>
  </si>
  <si>
    <t>услуги банка</t>
  </si>
  <si>
    <t>хозтовары, спецодежда, инвентарь</t>
  </si>
  <si>
    <t>дератизация, дезинсекция</t>
  </si>
  <si>
    <t>7</t>
  </si>
  <si>
    <t>страхование лифтов, ответственности</t>
  </si>
  <si>
    <t>8</t>
  </si>
  <si>
    <t>9</t>
  </si>
  <si>
    <t>10</t>
  </si>
  <si>
    <t>11</t>
  </si>
  <si>
    <t>Приобретение предохранителей пакетных переключателей вводно-распределительных щитов и устройств</t>
  </si>
  <si>
    <t>1</t>
  </si>
  <si>
    <t>2</t>
  </si>
  <si>
    <t>3</t>
  </si>
  <si>
    <t>4</t>
  </si>
  <si>
    <t>12</t>
  </si>
  <si>
    <t>13</t>
  </si>
  <si>
    <t>14</t>
  </si>
  <si>
    <t>15</t>
  </si>
  <si>
    <t>17</t>
  </si>
  <si>
    <t>18</t>
  </si>
  <si>
    <t>19</t>
  </si>
  <si>
    <t>20</t>
  </si>
  <si>
    <t>20.2</t>
  </si>
  <si>
    <t>21</t>
  </si>
  <si>
    <t>21.1</t>
  </si>
  <si>
    <t>21.2</t>
  </si>
  <si>
    <t>21.3</t>
  </si>
  <si>
    <t>22</t>
  </si>
  <si>
    <t>23</t>
  </si>
  <si>
    <t>Председатель правления</t>
  </si>
  <si>
    <t>Т.А. Чурсина</t>
  </si>
  <si>
    <t>транспортные расходы</t>
  </si>
  <si>
    <t>24</t>
  </si>
  <si>
    <t>Площадь 25127,2 м2</t>
  </si>
  <si>
    <t>20.1</t>
  </si>
  <si>
    <t>диагностика системы вентиляции</t>
  </si>
  <si>
    <t>Проект</t>
  </si>
  <si>
    <t>Расчет с поставщиками коммунальных ресурсов.</t>
  </si>
  <si>
    <t>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</si>
  <si>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</si>
  <si>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услуги РВЦ "Северный", в т.ч. комиссия банка</t>
  </si>
  <si>
    <t>вывоз ТКО</t>
  </si>
  <si>
    <t>Л.И. Ковалева</t>
  </si>
  <si>
    <t>отчисления на социальное страхование</t>
  </si>
  <si>
    <t>канцтовары, обслуживание оргтехники, программное обеспечение</t>
  </si>
  <si>
    <t>Тариф 11,00 руб./кв.м</t>
  </si>
  <si>
    <t>16</t>
  </si>
  <si>
    <t>19.1</t>
  </si>
  <si>
    <t>21.4</t>
  </si>
  <si>
    <t>21.5</t>
  </si>
  <si>
    <t>21.6</t>
  </si>
  <si>
    <t>21.7</t>
  </si>
  <si>
    <t>Уборка снега и наледи спецтехникой</t>
  </si>
  <si>
    <t>Очистка и покраска бордюров; побелка деревьев</t>
  </si>
  <si>
    <t>услуги аварийной службы</t>
  </si>
  <si>
    <t>Планируемая сумма поступлений, в т.ч. нежилые помещения</t>
  </si>
  <si>
    <t>Входящий остаток на 01.01.2020 г., руб.</t>
  </si>
  <si>
    <t>Приобретение материалов для выполнения аварийных работ на стояках ХВС,ГВС, канализации по заявкам собственников</t>
  </si>
  <si>
    <t>Опиловка деревьев во дворе дома</t>
  </si>
  <si>
    <t>Площадь 25647,8 м2</t>
  </si>
  <si>
    <t>№п/п</t>
  </si>
  <si>
    <t>юридические услуги</t>
  </si>
  <si>
    <t>Остаток подотчетной суммы</t>
  </si>
  <si>
    <t xml:space="preserve"> Смета доходов и расходов ТСЖ "Московский 94" на 2021 год</t>
  </si>
  <si>
    <t>Ямочный ремонт асфальтового покрытия дворовой территории S=120,0 кв.м</t>
  </si>
  <si>
    <t>Приобретение песка и соли  для посыпки тротуаров в зимнее время года и для приведения подвалов в санитарно-техническое состояние, на детскую площадку</t>
  </si>
  <si>
    <t>Ремонт мягкой кровли площадью 665 кв.м подъездов №5,6</t>
  </si>
  <si>
    <t>Замена напольной плитки на лестничных площадках с 7 по2 этаж  подъезда № 6</t>
  </si>
  <si>
    <t>Косметический ремонт фасада над входной группой подъездов №1-8</t>
  </si>
  <si>
    <t>Косметический ремонт арок над входной группой подъездов №1-8</t>
  </si>
  <si>
    <t>Установка защитной сетки на вентиляционную шахту на крыше подъездов №1-2</t>
  </si>
  <si>
    <t>Установка петель и замков на электрические щитки на лестничных площадках подъездов № 1-8</t>
  </si>
  <si>
    <t>Ремонт межпанельных швов 100п.м</t>
  </si>
  <si>
    <t xml:space="preserve"> Информация по фонду капитального ремонта ТСЖ "Московский 94" на 2021 год</t>
  </si>
  <si>
    <t>Тариф 9,44 руб./кв.м</t>
  </si>
  <si>
    <t xml:space="preserve">Планируемая сумма расхода </t>
  </si>
  <si>
    <t>Замена системы канализации в подвалах дома</t>
  </si>
  <si>
    <t>Установка автоматики погодного регулирования на системе отопления</t>
  </si>
  <si>
    <t>Входящий остаток на 01.01.2021 г., руб.</t>
  </si>
  <si>
    <t>начисления за содержание и ремонт жилья, вывоз ТКО, ресурсы на СОИ (электроэнергия, водоснабжение, металлолом)</t>
  </si>
  <si>
    <t>вознаграждение членам правления</t>
  </si>
  <si>
    <t>22.1</t>
  </si>
  <si>
    <t>22.2</t>
  </si>
  <si>
    <t>22.3</t>
  </si>
  <si>
    <t>22.4</t>
  </si>
  <si>
    <t>22.5</t>
  </si>
  <si>
    <t>22.6</t>
  </si>
  <si>
    <t>22.7</t>
  </si>
  <si>
    <t>25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</si>
</sst>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2" fontId="47" fillId="0" borderId="0" xfId="0" applyNumberFormat="1" applyFont="1" applyAlignment="1">
      <alignment/>
    </xf>
    <xf numFmtId="4" fontId="49" fillId="35" borderId="14" xfId="0" applyNumberFormat="1" applyFont="1" applyFill="1" applyBorder="1" applyAlignment="1">
      <alignment/>
    </xf>
    <xf numFmtId="4" fontId="49" fillId="35" borderId="16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" fillId="33" borderId="13" xfId="0" applyFont="1" applyFill="1" applyBorder="1" applyAlignment="1">
      <alignment horizontal="right"/>
    </xf>
    <xf numFmtId="0" fontId="47" fillId="0" borderId="0" xfId="0" applyNumberFormat="1" applyFont="1" applyAlignment="1">
      <alignment/>
    </xf>
    <xf numFmtId="49" fontId="48" fillId="36" borderId="13" xfId="0" applyNumberFormat="1" applyFont="1" applyFill="1" applyBorder="1" applyAlignment="1">
      <alignment horizontal="center"/>
    </xf>
    <xf numFmtId="49" fontId="48" fillId="37" borderId="13" xfId="0" applyNumberFormat="1" applyFont="1" applyFill="1" applyBorder="1" applyAlignment="1">
      <alignment horizontal="center"/>
    </xf>
    <xf numFmtId="49" fontId="48" fillId="38" borderId="13" xfId="0" applyNumberFormat="1" applyFont="1" applyFill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left" wrapText="1"/>
    </xf>
    <xf numFmtId="4" fontId="3" fillId="33" borderId="16" xfId="0" applyNumberFormat="1" applyFont="1" applyFill="1" applyBorder="1" applyAlignment="1">
      <alignment/>
    </xf>
    <xf numFmtId="0" fontId="50" fillId="34" borderId="13" xfId="0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50" fillId="33" borderId="13" xfId="0" applyFont="1" applyFill="1" applyBorder="1" applyAlignment="1">
      <alignment wrapText="1"/>
    </xf>
    <xf numFmtId="2" fontId="50" fillId="35" borderId="14" xfId="0" applyNumberFormat="1" applyFont="1" applyFill="1" applyBorder="1" applyAlignment="1">
      <alignment/>
    </xf>
    <xf numFmtId="2" fontId="50" fillId="35" borderId="16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0" fontId="3" fillId="38" borderId="13" xfId="0" applyFont="1" applyFill="1" applyBorder="1" applyAlignment="1">
      <alignment wrapText="1"/>
    </xf>
    <xf numFmtId="0" fontId="6" fillId="40" borderId="17" xfId="0" applyFont="1" applyFill="1" applyBorder="1" applyAlignment="1">
      <alignment horizontal="right"/>
    </xf>
    <xf numFmtId="4" fontId="50" fillId="35" borderId="14" xfId="0" applyNumberFormat="1" applyFont="1" applyFill="1" applyBorder="1" applyAlignment="1">
      <alignment/>
    </xf>
    <xf numFmtId="4" fontId="50" fillId="35" borderId="14" xfId="0" applyNumberFormat="1" applyFont="1" applyFill="1" applyBorder="1" applyAlignment="1">
      <alignment/>
    </xf>
    <xf numFmtId="4" fontId="3" fillId="39" borderId="16" xfId="0" applyNumberFormat="1" applyFont="1" applyFill="1" applyBorder="1" applyAlignment="1">
      <alignment/>
    </xf>
    <xf numFmtId="4" fontId="49" fillId="35" borderId="14" xfId="0" applyNumberFormat="1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4" fontId="3" fillId="39" borderId="18" xfId="0" applyNumberFormat="1" applyFont="1" applyFill="1" applyBorder="1" applyAlignment="1">
      <alignment/>
    </xf>
    <xf numFmtId="0" fontId="3" fillId="38" borderId="19" xfId="0" applyFont="1" applyFill="1" applyBorder="1" applyAlignment="1">
      <alignment wrapText="1"/>
    </xf>
    <xf numFmtId="4" fontId="3" fillId="35" borderId="14" xfId="0" applyNumberFormat="1" applyFont="1" applyFill="1" applyBorder="1" applyAlignment="1">
      <alignment/>
    </xf>
    <xf numFmtId="4" fontId="3" fillId="35" borderId="16" xfId="0" applyNumberFormat="1" applyFont="1" applyFill="1" applyBorder="1" applyAlignment="1">
      <alignment/>
    </xf>
    <xf numFmtId="0" fontId="49" fillId="33" borderId="13" xfId="0" applyFont="1" applyFill="1" applyBorder="1" applyAlignment="1">
      <alignment wrapText="1"/>
    </xf>
    <xf numFmtId="49" fontId="48" fillId="33" borderId="13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wrapText="1"/>
    </xf>
    <xf numFmtId="4" fontId="49" fillId="5" borderId="16" xfId="0" applyNumberFormat="1" applyFont="1" applyFill="1" applyBorder="1" applyAlignment="1">
      <alignment/>
    </xf>
    <xf numFmtId="4" fontId="6" fillId="41" borderId="14" xfId="0" applyNumberFormat="1" applyFont="1" applyFill="1" applyBorder="1" applyAlignment="1">
      <alignment/>
    </xf>
    <xf numFmtId="4" fontId="6" fillId="41" borderId="21" xfId="0" applyNumberFormat="1" applyFont="1" applyFill="1" applyBorder="1" applyAlignment="1">
      <alignment/>
    </xf>
    <xf numFmtId="2" fontId="51" fillId="5" borderId="14" xfId="0" applyNumberFormat="1" applyFont="1" applyFill="1" applyBorder="1" applyAlignment="1">
      <alignment/>
    </xf>
    <xf numFmtId="2" fontId="51" fillId="5" borderId="22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40" borderId="16" xfId="0" applyNumberFormat="1" applyFont="1" applyFill="1" applyBorder="1" applyAlignment="1">
      <alignment/>
    </xf>
    <xf numFmtId="4" fontId="3" fillId="37" borderId="21" xfId="0" applyNumberFormat="1" applyFont="1" applyFill="1" applyBorder="1" applyAlignment="1">
      <alignment/>
    </xf>
    <xf numFmtId="4" fontId="47" fillId="37" borderId="0" xfId="0" applyNumberFormat="1" applyFont="1" applyFill="1" applyAlignment="1">
      <alignment/>
    </xf>
    <xf numFmtId="4" fontId="49" fillId="35" borderId="16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49" fillId="0" borderId="16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50" fillId="0" borderId="16" xfId="0" applyNumberFormat="1" applyFont="1" applyFill="1" applyBorder="1" applyAlignment="1">
      <alignment wrapText="1"/>
    </xf>
    <xf numFmtId="4" fontId="50" fillId="0" borderId="16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4" fontId="3" fillId="33" borderId="25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16" fontId="48" fillId="33" borderId="13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left"/>
    </xf>
    <xf numFmtId="0" fontId="48" fillId="33" borderId="16" xfId="0" applyFont="1" applyFill="1" applyBorder="1" applyAlignment="1">
      <alignment horizontal="left"/>
    </xf>
    <xf numFmtId="0" fontId="47" fillId="0" borderId="0" xfId="0" applyFont="1" applyAlignment="1">
      <alignment horizontal="left" wrapText="1"/>
    </xf>
    <xf numFmtId="0" fontId="52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59" sqref="A59"/>
    </sheetView>
  </sheetViews>
  <sheetFormatPr defaultColWidth="40.28125" defaultRowHeight="15"/>
  <cols>
    <col min="1" max="1" width="9.140625" style="20" customWidth="1"/>
    <col min="2" max="2" width="51.00390625" style="1" customWidth="1"/>
    <col min="3" max="3" width="30.421875" style="1" customWidth="1"/>
    <col min="4" max="4" width="26.140625" style="1" customWidth="1"/>
    <col min="5" max="5" width="11.421875" style="1" customWidth="1"/>
    <col min="6" max="6" width="12.57421875" style="1" customWidth="1"/>
    <col min="7" max="7" width="10.8515625" style="1" customWidth="1"/>
    <col min="8" max="255" width="9.140625" style="1" customWidth="1"/>
    <col min="256" max="16384" width="40.28125" style="1" customWidth="1"/>
  </cols>
  <sheetData>
    <row r="1" spans="2:4" ht="21.75" customHeight="1">
      <c r="B1" s="1" t="s">
        <v>60</v>
      </c>
      <c r="C1" s="78"/>
      <c r="D1" s="78"/>
    </row>
    <row r="2" spans="1:4" ht="50.25" customHeight="1">
      <c r="A2" s="79" t="s">
        <v>87</v>
      </c>
      <c r="B2" s="79"/>
      <c r="C2" s="79"/>
      <c r="D2" s="79"/>
    </row>
    <row r="3" spans="1:4" ht="15">
      <c r="A3" s="76" t="s">
        <v>57</v>
      </c>
      <c r="B3" s="76"/>
      <c r="C3" s="77" t="s">
        <v>69</v>
      </c>
      <c r="D3" s="76"/>
    </row>
    <row r="4" spans="1:4" ht="15">
      <c r="A4" s="2" t="s">
        <v>84</v>
      </c>
      <c r="B4" s="3"/>
      <c r="C4" s="4"/>
      <c r="D4" s="5"/>
    </row>
    <row r="5" spans="1:4" ht="17.25" customHeight="1">
      <c r="A5" s="6">
        <v>1</v>
      </c>
      <c r="B5" s="22" t="s">
        <v>80</v>
      </c>
      <c r="C5" s="7">
        <v>408184.34</v>
      </c>
      <c r="D5" s="23"/>
    </row>
    <row r="6" spans="1:4" ht="17.25" customHeight="1">
      <c r="A6" s="6">
        <v>2</v>
      </c>
      <c r="B6" s="22" t="s">
        <v>86</v>
      </c>
      <c r="C6" s="7">
        <v>504.62</v>
      </c>
      <c r="D6" s="23"/>
    </row>
    <row r="7" spans="1:4" ht="9" customHeight="1">
      <c r="A7" s="8"/>
      <c r="B7" s="24"/>
      <c r="C7" s="25"/>
      <c r="D7" s="26"/>
    </row>
    <row r="8" spans="1:5" ht="17.25" customHeight="1">
      <c r="A8" s="9"/>
      <c r="B8" s="27"/>
      <c r="C8" s="28" t="s">
        <v>21</v>
      </c>
      <c r="D8" s="29" t="s">
        <v>22</v>
      </c>
      <c r="E8" s="10"/>
    </row>
    <row r="9" spans="1:7" ht="20.25">
      <c r="A9" s="6"/>
      <c r="B9" s="42" t="s">
        <v>0</v>
      </c>
      <c r="C9" s="11"/>
      <c r="D9" s="12"/>
      <c r="G9" s="10"/>
    </row>
    <row r="10" spans="1:4" ht="47.25">
      <c r="A10" s="6">
        <v>1</v>
      </c>
      <c r="B10" s="48" t="s">
        <v>103</v>
      </c>
      <c r="C10" s="46">
        <f>D10/12</f>
        <v>377430</v>
      </c>
      <c r="D10" s="47">
        <v>4529160</v>
      </c>
    </row>
    <row r="11" spans="1:7" ht="31.5">
      <c r="A11" s="6">
        <v>2</v>
      </c>
      <c r="B11" s="48" t="s">
        <v>1</v>
      </c>
      <c r="C11" s="46">
        <f>D11/12</f>
        <v>23334</v>
      </c>
      <c r="D11" s="47">
        <v>280008</v>
      </c>
      <c r="F11" s="13"/>
      <c r="G11" s="10"/>
    </row>
    <row r="12" spans="1:10" ht="15.75">
      <c r="A12" s="6"/>
      <c r="B12" s="14" t="s">
        <v>2</v>
      </c>
      <c r="C12" s="11">
        <f>SUM(C10:C11)</f>
        <v>400764</v>
      </c>
      <c r="D12" s="51">
        <f>SUM(D10:D11)</f>
        <v>4809168</v>
      </c>
      <c r="F12" s="21"/>
      <c r="J12" s="15"/>
    </row>
    <row r="13" spans="1:6" ht="20.25">
      <c r="A13" s="6"/>
      <c r="B13" s="42" t="s">
        <v>3</v>
      </c>
      <c r="C13" s="31"/>
      <c r="D13" s="32"/>
      <c r="F13" s="21"/>
    </row>
    <row r="14" spans="1:6" ht="15.75">
      <c r="A14" s="16" t="s">
        <v>34</v>
      </c>
      <c r="B14" s="35" t="s">
        <v>4</v>
      </c>
      <c r="C14" s="34">
        <f>D14/12</f>
        <v>150814</v>
      </c>
      <c r="D14" s="64">
        <v>1809768</v>
      </c>
      <c r="E14" s="21"/>
      <c r="F14" s="21"/>
    </row>
    <row r="15" spans="1:6" ht="15.75">
      <c r="A15" s="16" t="s">
        <v>35</v>
      </c>
      <c r="B15" s="35" t="s">
        <v>5</v>
      </c>
      <c r="C15" s="34">
        <f aca="true" t="shared" si="0" ref="C15:C30">D15/12</f>
        <v>4200</v>
      </c>
      <c r="D15" s="64">
        <v>50400</v>
      </c>
      <c r="F15" s="10"/>
    </row>
    <row r="16" spans="1:6" ht="30.75" customHeight="1">
      <c r="A16" s="16" t="s">
        <v>36</v>
      </c>
      <c r="B16" s="35" t="s">
        <v>6</v>
      </c>
      <c r="C16" s="34">
        <f t="shared" si="0"/>
        <v>7500</v>
      </c>
      <c r="D16" s="64">
        <v>90000</v>
      </c>
      <c r="F16" s="10"/>
    </row>
    <row r="17" spans="1:4" ht="15.75">
      <c r="A17" s="16" t="s">
        <v>37</v>
      </c>
      <c r="B17" s="35" t="s">
        <v>85</v>
      </c>
      <c r="C17" s="34">
        <f t="shared" si="0"/>
        <v>1500</v>
      </c>
      <c r="D17" s="64">
        <v>18000</v>
      </c>
    </row>
    <row r="18" spans="1:4" ht="15.75">
      <c r="A18" s="16" t="s">
        <v>8</v>
      </c>
      <c r="B18" s="35" t="s">
        <v>104</v>
      </c>
      <c r="C18" s="34">
        <f t="shared" si="0"/>
        <v>3275</v>
      </c>
      <c r="D18" s="64">
        <v>39300</v>
      </c>
    </row>
    <row r="19" spans="1:4" ht="15.75">
      <c r="A19" s="16" t="s">
        <v>14</v>
      </c>
      <c r="B19" s="35" t="s">
        <v>67</v>
      </c>
      <c r="C19" s="34">
        <f t="shared" si="0"/>
        <v>50489</v>
      </c>
      <c r="D19" s="64">
        <v>605868</v>
      </c>
    </row>
    <row r="20" spans="1:4" ht="15.75">
      <c r="A20" s="16" t="s">
        <v>27</v>
      </c>
      <c r="B20" s="35" t="s">
        <v>7</v>
      </c>
      <c r="C20" s="34">
        <f t="shared" si="0"/>
        <v>4000</v>
      </c>
      <c r="D20" s="64">
        <v>48000</v>
      </c>
    </row>
    <row r="21" spans="1:4" ht="15.75">
      <c r="A21" s="16" t="s">
        <v>29</v>
      </c>
      <c r="B21" s="35" t="s">
        <v>24</v>
      </c>
      <c r="C21" s="34">
        <f t="shared" si="0"/>
        <v>3300</v>
      </c>
      <c r="D21" s="64">
        <v>39600</v>
      </c>
    </row>
    <row r="22" spans="1:4" ht="15.75">
      <c r="A22" s="16" t="s">
        <v>30</v>
      </c>
      <c r="B22" s="35" t="s">
        <v>23</v>
      </c>
      <c r="C22" s="34">
        <f t="shared" si="0"/>
        <v>800</v>
      </c>
      <c r="D22" s="64">
        <v>9600</v>
      </c>
    </row>
    <row r="23" spans="1:4" ht="15.75">
      <c r="A23" s="16" t="s">
        <v>31</v>
      </c>
      <c r="B23" s="35" t="s">
        <v>78</v>
      </c>
      <c r="C23" s="34">
        <f t="shared" si="0"/>
        <v>12589</v>
      </c>
      <c r="D23" s="64">
        <v>151068</v>
      </c>
    </row>
    <row r="24" spans="1:4" ht="15.75">
      <c r="A24" s="16" t="s">
        <v>32</v>
      </c>
      <c r="B24" s="35" t="s">
        <v>25</v>
      </c>
      <c r="C24" s="34">
        <f>D24/12</f>
        <v>800</v>
      </c>
      <c r="D24" s="64">
        <v>9600</v>
      </c>
    </row>
    <row r="25" spans="1:4" ht="29.25" customHeight="1">
      <c r="A25" s="16" t="s">
        <v>38</v>
      </c>
      <c r="B25" s="35" t="s">
        <v>68</v>
      </c>
      <c r="C25" s="34">
        <f t="shared" si="0"/>
        <v>1200</v>
      </c>
      <c r="D25" s="65">
        <v>14400</v>
      </c>
    </row>
    <row r="26" spans="1:4" ht="15.75">
      <c r="A26" s="16" t="s">
        <v>39</v>
      </c>
      <c r="B26" s="35" t="s">
        <v>55</v>
      </c>
      <c r="C26" s="34">
        <f t="shared" si="0"/>
        <v>1200</v>
      </c>
      <c r="D26" s="65">
        <v>14400</v>
      </c>
    </row>
    <row r="27" spans="1:4" ht="15.75">
      <c r="A27" s="16" t="s">
        <v>40</v>
      </c>
      <c r="B27" s="35" t="s">
        <v>26</v>
      </c>
      <c r="C27" s="34">
        <f t="shared" si="0"/>
        <v>1000</v>
      </c>
      <c r="D27" s="66">
        <v>12000</v>
      </c>
    </row>
    <row r="28" spans="1:4" ht="15.75">
      <c r="A28" s="16" t="s">
        <v>41</v>
      </c>
      <c r="B28" s="35" t="s">
        <v>28</v>
      </c>
      <c r="C28" s="34">
        <f t="shared" si="0"/>
        <v>600</v>
      </c>
      <c r="D28" s="66">
        <v>7200</v>
      </c>
    </row>
    <row r="29" spans="1:4" ht="15.75">
      <c r="A29" s="16" t="s">
        <v>70</v>
      </c>
      <c r="B29" s="45" t="s">
        <v>59</v>
      </c>
      <c r="C29" s="44">
        <f t="shared" si="0"/>
        <v>500</v>
      </c>
      <c r="D29" s="67">
        <v>6000</v>
      </c>
    </row>
    <row r="30" spans="1:4" ht="15.75">
      <c r="A30" s="16" t="s">
        <v>42</v>
      </c>
      <c r="B30" s="50" t="s">
        <v>65</v>
      </c>
      <c r="C30" s="44">
        <f t="shared" si="0"/>
        <v>47773</v>
      </c>
      <c r="D30" s="67">
        <v>573276</v>
      </c>
    </row>
    <row r="31" spans="1:4" ht="15.75">
      <c r="A31" s="16"/>
      <c r="B31" s="36" t="s">
        <v>2</v>
      </c>
      <c r="C31" s="52">
        <f>SUM(C14:C29)</f>
        <v>243767</v>
      </c>
      <c r="D31" s="53">
        <f>SUM(D14:D30)</f>
        <v>3498480</v>
      </c>
    </row>
    <row r="32" spans="1:4" ht="31.5">
      <c r="A32" s="16" t="s">
        <v>43</v>
      </c>
      <c r="B32" s="35" t="s">
        <v>64</v>
      </c>
      <c r="C32" s="34">
        <f>D32/12</f>
        <v>9741</v>
      </c>
      <c r="D32" s="64">
        <v>116892</v>
      </c>
    </row>
    <row r="33" spans="1:4" ht="30" customHeight="1">
      <c r="A33" s="17"/>
      <c r="B33" s="41" t="s">
        <v>9</v>
      </c>
      <c r="C33" s="54">
        <f>C34+C36+C40+C48</f>
        <v>130280.33333333333</v>
      </c>
      <c r="D33" s="55">
        <f>D34+D36+D40+D48</f>
        <v>1068004</v>
      </c>
    </row>
    <row r="34" spans="1:4" ht="15.75">
      <c r="A34" s="18" t="s">
        <v>44</v>
      </c>
      <c r="B34" s="33" t="s">
        <v>10</v>
      </c>
      <c r="C34" s="56">
        <f>SUM(C35:C35)</f>
        <v>1500</v>
      </c>
      <c r="D34" s="57">
        <f>SUM(D35:D35)</f>
        <v>18000</v>
      </c>
    </row>
    <row r="35" spans="1:4" ht="47.25">
      <c r="A35" s="19" t="s">
        <v>71</v>
      </c>
      <c r="B35" s="30" t="s">
        <v>81</v>
      </c>
      <c r="C35" s="37">
        <f>D35/12</f>
        <v>1500</v>
      </c>
      <c r="D35" s="68">
        <v>18000</v>
      </c>
    </row>
    <row r="36" spans="1:4" ht="15.75">
      <c r="A36" s="18" t="s">
        <v>45</v>
      </c>
      <c r="B36" s="35" t="s">
        <v>11</v>
      </c>
      <c r="C36" s="56">
        <f>SUM(C37:C38)</f>
        <v>700</v>
      </c>
      <c r="D36" s="57">
        <f>SUM(D37:D39)</f>
        <v>26640</v>
      </c>
    </row>
    <row r="37" spans="1:5" ht="47.25">
      <c r="A37" s="19" t="s">
        <v>58</v>
      </c>
      <c r="B37" s="30" t="s">
        <v>33</v>
      </c>
      <c r="C37" s="38">
        <f>D37/12</f>
        <v>200</v>
      </c>
      <c r="D37" s="69">
        <v>2400</v>
      </c>
      <c r="E37" s="15"/>
    </row>
    <row r="38" spans="1:5" ht="63" customHeight="1">
      <c r="A38" s="19" t="s">
        <v>46</v>
      </c>
      <c r="B38" s="30" t="s">
        <v>63</v>
      </c>
      <c r="C38" s="38">
        <f>D38/12</f>
        <v>500</v>
      </c>
      <c r="D38" s="69">
        <v>6000</v>
      </c>
      <c r="E38" s="15"/>
    </row>
    <row r="39" spans="1:5" ht="36" customHeight="1">
      <c r="A39" s="19" t="s">
        <v>62</v>
      </c>
      <c r="B39" s="30" t="s">
        <v>95</v>
      </c>
      <c r="C39" s="38">
        <f>D39/12</f>
        <v>1520</v>
      </c>
      <c r="D39" s="69">
        <v>18240</v>
      </c>
      <c r="E39" s="15"/>
    </row>
    <row r="40" spans="1:4" ht="15.75">
      <c r="A40" s="18" t="s">
        <v>47</v>
      </c>
      <c r="B40" s="35" t="s">
        <v>12</v>
      </c>
      <c r="C40" s="58">
        <f>SUM(C41:C47)</f>
        <v>73880.33333333333</v>
      </c>
      <c r="D40" s="59">
        <f>SUM(D41:D47)</f>
        <v>886564</v>
      </c>
    </row>
    <row r="41" spans="1:7" ht="15.75">
      <c r="A41" s="19" t="s">
        <v>48</v>
      </c>
      <c r="B41" s="30" t="s">
        <v>96</v>
      </c>
      <c r="C41" s="38">
        <f aca="true" t="shared" si="1" ref="C41:C47">D41/12</f>
        <v>2458.3333333333335</v>
      </c>
      <c r="D41" s="69">
        <v>29500</v>
      </c>
      <c r="E41" s="15"/>
      <c r="G41" s="15"/>
    </row>
    <row r="42" spans="1:5" ht="31.5">
      <c r="A42" s="19" t="s">
        <v>49</v>
      </c>
      <c r="B42" s="30" t="s">
        <v>90</v>
      </c>
      <c r="C42" s="38">
        <f>D42/12</f>
        <v>26940</v>
      </c>
      <c r="D42" s="69">
        <v>323280</v>
      </c>
      <c r="E42" s="15"/>
    </row>
    <row r="43" spans="1:4" ht="31.5">
      <c r="A43" s="19" t="s">
        <v>50</v>
      </c>
      <c r="B43" s="30" t="s">
        <v>91</v>
      </c>
      <c r="C43" s="38">
        <f t="shared" si="1"/>
        <v>7168</v>
      </c>
      <c r="D43" s="69">
        <v>86016</v>
      </c>
    </row>
    <row r="44" spans="1:4" ht="31.5">
      <c r="A44" s="19" t="s">
        <v>72</v>
      </c>
      <c r="B44" s="30" t="s">
        <v>92</v>
      </c>
      <c r="C44" s="38">
        <f t="shared" si="1"/>
        <v>24451</v>
      </c>
      <c r="D44" s="69">
        <v>293412</v>
      </c>
    </row>
    <row r="45" spans="1:4" ht="31.5">
      <c r="A45" s="19" t="s">
        <v>73</v>
      </c>
      <c r="B45" s="30" t="s">
        <v>93</v>
      </c>
      <c r="C45" s="38">
        <f t="shared" si="1"/>
        <v>12363</v>
      </c>
      <c r="D45" s="69">
        <v>148356</v>
      </c>
    </row>
    <row r="46" spans="1:7" ht="28.5" customHeight="1">
      <c r="A46" s="19" t="s">
        <v>74</v>
      </c>
      <c r="B46" s="30" t="s">
        <v>94</v>
      </c>
      <c r="C46" s="38">
        <f t="shared" si="1"/>
        <v>250</v>
      </c>
      <c r="D46" s="69">
        <v>3000</v>
      </c>
      <c r="G46" s="15"/>
    </row>
    <row r="47" spans="1:5" ht="15.75">
      <c r="A47" s="19" t="s">
        <v>75</v>
      </c>
      <c r="B47" s="30" t="s">
        <v>17</v>
      </c>
      <c r="C47" s="38">
        <f t="shared" si="1"/>
        <v>250</v>
      </c>
      <c r="D47" s="69">
        <v>3000</v>
      </c>
      <c r="E47" s="15"/>
    </row>
    <row r="48" spans="1:4" ht="15.75">
      <c r="A48" s="18" t="s">
        <v>51</v>
      </c>
      <c r="B48" s="35" t="s">
        <v>13</v>
      </c>
      <c r="C48" s="58">
        <f>SUM(C49:C56)</f>
        <v>54200</v>
      </c>
      <c r="D48" s="59">
        <f>SUM(D49:D55)</f>
        <v>136800</v>
      </c>
    </row>
    <row r="49" spans="1:10" ht="31.5">
      <c r="A49" s="19" t="s">
        <v>105</v>
      </c>
      <c r="B49" s="30" t="s">
        <v>88</v>
      </c>
      <c r="C49" s="38">
        <f aca="true" t="shared" si="2" ref="C49:C58">D49/12</f>
        <v>8000</v>
      </c>
      <c r="D49" s="69">
        <v>96000</v>
      </c>
      <c r="G49" s="15"/>
      <c r="J49" s="15"/>
    </row>
    <row r="50" spans="1:8" ht="15.75">
      <c r="A50" s="19" t="s">
        <v>106</v>
      </c>
      <c r="B50" s="30" t="s">
        <v>82</v>
      </c>
      <c r="C50" s="38">
        <f t="shared" si="2"/>
        <v>750</v>
      </c>
      <c r="D50" s="69">
        <v>9000</v>
      </c>
      <c r="E50" s="15"/>
      <c r="F50" s="15"/>
      <c r="H50" s="15"/>
    </row>
    <row r="51" spans="1:8" ht="15.75">
      <c r="A51" s="19" t="s">
        <v>107</v>
      </c>
      <c r="B51" s="30" t="s">
        <v>18</v>
      </c>
      <c r="C51" s="38">
        <f t="shared" si="2"/>
        <v>733</v>
      </c>
      <c r="D51" s="69">
        <v>8796</v>
      </c>
      <c r="E51" s="15"/>
      <c r="H51" s="15"/>
    </row>
    <row r="52" spans="1:5" ht="61.5" customHeight="1">
      <c r="A52" s="19" t="s">
        <v>108</v>
      </c>
      <c r="B52" s="30" t="s">
        <v>89</v>
      </c>
      <c r="C52" s="38">
        <f t="shared" si="2"/>
        <v>450</v>
      </c>
      <c r="D52" s="69">
        <v>5400</v>
      </c>
      <c r="E52" s="15"/>
    </row>
    <row r="53" spans="1:6" ht="15.75">
      <c r="A53" s="19" t="s">
        <v>109</v>
      </c>
      <c r="B53" s="30" t="s">
        <v>76</v>
      </c>
      <c r="C53" s="38">
        <f t="shared" si="2"/>
        <v>617</v>
      </c>
      <c r="D53" s="69">
        <v>7404</v>
      </c>
      <c r="F53" s="15"/>
    </row>
    <row r="54" spans="1:4" ht="47.25">
      <c r="A54" s="19" t="s">
        <v>110</v>
      </c>
      <c r="B54" s="30" t="s">
        <v>20</v>
      </c>
      <c r="C54" s="38">
        <f t="shared" si="2"/>
        <v>600</v>
      </c>
      <c r="D54" s="69">
        <v>7200</v>
      </c>
    </row>
    <row r="55" spans="1:4" ht="15.75">
      <c r="A55" s="19" t="s">
        <v>111</v>
      </c>
      <c r="B55" s="30" t="s">
        <v>77</v>
      </c>
      <c r="C55" s="38">
        <f t="shared" si="2"/>
        <v>250</v>
      </c>
      <c r="D55" s="69">
        <v>3000</v>
      </c>
    </row>
    <row r="56" spans="1:4" ht="31.5">
      <c r="A56" s="49" t="s">
        <v>52</v>
      </c>
      <c r="B56" s="48" t="s">
        <v>61</v>
      </c>
      <c r="C56" s="40">
        <f t="shared" si="2"/>
        <v>42800</v>
      </c>
      <c r="D56" s="62">
        <v>513600</v>
      </c>
    </row>
    <row r="57" spans="1:4" ht="31.5">
      <c r="A57" s="18" t="s">
        <v>56</v>
      </c>
      <c r="B57" s="35" t="s">
        <v>19</v>
      </c>
      <c r="C57" s="40">
        <f t="shared" si="2"/>
        <v>500</v>
      </c>
      <c r="D57" s="39">
        <v>6000</v>
      </c>
    </row>
    <row r="58" spans="1:4" ht="15.75">
      <c r="A58" s="18" t="s">
        <v>112</v>
      </c>
      <c r="B58" s="35" t="s">
        <v>15</v>
      </c>
      <c r="C58" s="40">
        <f t="shared" si="2"/>
        <v>1240.08</v>
      </c>
      <c r="D58" s="39">
        <v>14880.96</v>
      </c>
    </row>
    <row r="59" spans="1:4" ht="18.75">
      <c r="A59" s="6"/>
      <c r="B59" s="43" t="s">
        <v>2</v>
      </c>
      <c r="C59" s="60">
        <f>C58+C57+C33+C31+C32</f>
        <v>385528.41333333333</v>
      </c>
      <c r="D59" s="60">
        <f>D58+D57+D33+D31+D32+D56</f>
        <v>5217856.96</v>
      </c>
    </row>
    <row r="62" spans="2:4" ht="15">
      <c r="B62" s="1" t="s">
        <v>53</v>
      </c>
      <c r="D62" s="1" t="s">
        <v>54</v>
      </c>
    </row>
    <row r="64" spans="2:4" ht="15">
      <c r="B64" s="1" t="s">
        <v>16</v>
      </c>
      <c r="D64" s="1" t="s">
        <v>66</v>
      </c>
    </row>
    <row r="65" ht="15">
      <c r="D65" s="61">
        <f>C5+C6+D12-D59</f>
        <v>0</v>
      </c>
    </row>
    <row r="66" ht="15">
      <c r="D66" s="21"/>
    </row>
    <row r="67" ht="15">
      <c r="D67" s="21"/>
    </row>
    <row r="68" spans="2:4" ht="15">
      <c r="B68" s="1" t="s">
        <v>60</v>
      </c>
      <c r="C68" s="78"/>
      <c r="D68" s="78"/>
    </row>
    <row r="69" spans="1:4" ht="67.5" customHeight="1">
      <c r="A69" s="75" t="s">
        <v>97</v>
      </c>
      <c r="B69" s="75"/>
      <c r="C69" s="75"/>
      <c r="D69" s="75"/>
    </row>
    <row r="70" spans="1:4" ht="15">
      <c r="A70" s="76" t="s">
        <v>83</v>
      </c>
      <c r="B70" s="76"/>
      <c r="C70" s="77" t="s">
        <v>98</v>
      </c>
      <c r="D70" s="76"/>
    </row>
    <row r="71" spans="1:4" ht="15">
      <c r="A71" s="2" t="s">
        <v>84</v>
      </c>
      <c r="B71" s="3"/>
      <c r="C71" s="4"/>
      <c r="D71" s="5"/>
    </row>
    <row r="72" spans="1:4" ht="15.75">
      <c r="A72" s="6">
        <v>1</v>
      </c>
      <c r="B72" s="22" t="s">
        <v>102</v>
      </c>
      <c r="C72" s="7">
        <v>3258811.99</v>
      </c>
      <c r="D72" s="23"/>
    </row>
    <row r="73" spans="1:4" ht="31.5">
      <c r="A73" s="6">
        <v>2</v>
      </c>
      <c r="B73" s="22" t="s">
        <v>79</v>
      </c>
      <c r="C73" s="7">
        <v>2905382</v>
      </c>
      <c r="D73" s="23"/>
    </row>
    <row r="74" spans="1:4" ht="15.75">
      <c r="A74" s="6">
        <v>3</v>
      </c>
      <c r="B74" s="22" t="s">
        <v>99</v>
      </c>
      <c r="C74" s="72">
        <f>SUM(C75:C76)</f>
        <v>3394119.2</v>
      </c>
      <c r="D74" s="63"/>
    </row>
    <row r="75" spans="1:4" ht="15.75">
      <c r="A75" s="74"/>
      <c r="B75" s="71" t="s">
        <v>100</v>
      </c>
      <c r="C75" s="23">
        <v>1385119.2</v>
      </c>
      <c r="D75" s="70"/>
    </row>
    <row r="76" spans="1:4" ht="31.5">
      <c r="A76" s="6"/>
      <c r="B76" s="71" t="s">
        <v>101</v>
      </c>
      <c r="C76" s="23">
        <v>2009000</v>
      </c>
      <c r="D76" s="70"/>
    </row>
    <row r="77" spans="1:4" ht="15.75">
      <c r="A77" s="8"/>
      <c r="B77" s="24"/>
      <c r="C77" s="73"/>
      <c r="D77" s="26"/>
    </row>
  </sheetData>
  <sheetProtection/>
  <mergeCells count="8">
    <mergeCell ref="A69:D69"/>
    <mergeCell ref="A70:B70"/>
    <mergeCell ref="C70:D70"/>
    <mergeCell ref="C1:D1"/>
    <mergeCell ref="A2:D2"/>
    <mergeCell ref="A3:B3"/>
    <mergeCell ref="C3:D3"/>
    <mergeCell ref="C68:D68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2021-03-11T06:32:59Z</cp:lastPrinted>
  <dcterms:created xsi:type="dcterms:W3CDTF">2013-07-31T08:55:04Z</dcterms:created>
  <dcterms:modified xsi:type="dcterms:W3CDTF">2021-03-22T07:08:40Z</dcterms:modified>
  <cp:category/>
  <cp:version/>
  <cp:contentType/>
  <cp:contentStatus/>
</cp:coreProperties>
</file>